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 -Casin\Desktop\HOTARARI 2025\rectificare buget oct.2025\"/>
    </mc:Choice>
  </mc:AlternateContent>
  <xr:revisionPtr revIDLastSave="0" documentId="13_ncr:1_{E1B31CF4-0074-4EDC-988C-16C040B995EC}" xr6:coauthVersionLast="47" xr6:coauthVersionMax="47" xr10:uidLastSave="{00000000-0000-0000-0000-000000000000}"/>
  <bookViews>
    <workbookView xWindow="2835" yWindow="720" windowWidth="25965" windowHeight="14880" xr2:uid="{00000000-000D-0000-FFFF-FFFF00000000}"/>
  </bookViews>
  <sheets>
    <sheet name="Pr.HOT." sheetId="1" r:id="rId1"/>
    <sheet name="Sheet2" sheetId="3" r:id="rId2"/>
    <sheet name="Sheet3" sheetId="5" r:id="rId3"/>
  </sheets>
  <definedNames>
    <definedName name="_xlnm.Print_Area" localSheetId="0">Pr.HOT.!$A$1:$N$62</definedName>
  </definedNames>
  <calcPr calcId="191029"/>
</workbook>
</file>

<file path=xl/calcChain.xml><?xml version="1.0" encoding="utf-8"?>
<calcChain xmlns="http://schemas.openxmlformats.org/spreadsheetml/2006/main">
  <c r="F21" i="1" l="1"/>
  <c r="F15" i="1"/>
  <c r="E15" i="1"/>
  <c r="C15" i="1"/>
  <c r="D50" i="1"/>
  <c r="E50" i="1"/>
  <c r="F50" i="1"/>
  <c r="C50" i="1"/>
  <c r="E51" i="1"/>
  <c r="D21" i="1"/>
  <c r="E21" i="1"/>
  <c r="C21" i="1"/>
  <c r="C38" i="1"/>
  <c r="D38" i="1"/>
  <c r="F38" i="1"/>
  <c r="G38" i="1"/>
  <c r="H38" i="1"/>
  <c r="I38" i="1"/>
  <c r="J38" i="1"/>
  <c r="K38" i="1"/>
  <c r="L38" i="1"/>
  <c r="M38" i="1"/>
  <c r="N38" i="1"/>
  <c r="E52" i="1"/>
  <c r="E49" i="1"/>
  <c r="G50" i="1"/>
  <c r="H50" i="1"/>
  <c r="I50" i="1"/>
  <c r="J50" i="1"/>
  <c r="K50" i="1"/>
  <c r="L50" i="1"/>
  <c r="M50" i="1"/>
  <c r="N50" i="1"/>
  <c r="C46" i="1"/>
  <c r="D46" i="1" l="1"/>
  <c r="F46" i="1"/>
  <c r="E58" i="1"/>
  <c r="E57" i="1" s="1"/>
  <c r="D57" i="1"/>
  <c r="F57" i="1"/>
  <c r="G57" i="1"/>
  <c r="H57" i="1"/>
  <c r="I57" i="1"/>
  <c r="J57" i="1"/>
  <c r="K57" i="1"/>
  <c r="C57" i="1"/>
  <c r="G46" i="1"/>
  <c r="H46" i="1"/>
  <c r="I46" i="1"/>
  <c r="J46" i="1"/>
  <c r="K46" i="1"/>
  <c r="E48" i="1"/>
  <c r="D32" i="1"/>
  <c r="F32" i="1"/>
  <c r="G32" i="1"/>
  <c r="H32" i="1"/>
  <c r="I32" i="1"/>
  <c r="J32" i="1"/>
  <c r="K32" i="1"/>
  <c r="L32" i="1"/>
  <c r="M32" i="1"/>
  <c r="N32" i="1"/>
  <c r="C32" i="1"/>
  <c r="E33" i="1"/>
  <c r="E32" i="1" s="1"/>
  <c r="C24" i="1" l="1"/>
  <c r="E47" i="1"/>
  <c r="E46" i="1" s="1"/>
  <c r="E26" i="1"/>
  <c r="D16" i="1"/>
  <c r="F16" i="1"/>
  <c r="G16" i="1"/>
  <c r="H16" i="1"/>
  <c r="I16" i="1"/>
  <c r="K16" i="1"/>
  <c r="L16" i="1"/>
  <c r="M16" i="1"/>
  <c r="N16" i="1"/>
  <c r="C16" i="1"/>
  <c r="J18" i="1"/>
  <c r="E18" i="1" s="1"/>
  <c r="J25" i="1" l="1"/>
  <c r="J20" i="1"/>
  <c r="E20" i="1" s="1"/>
  <c r="J17" i="1"/>
  <c r="D19" i="1"/>
  <c r="F19" i="1"/>
  <c r="G19" i="1"/>
  <c r="H19" i="1"/>
  <c r="I19" i="1"/>
  <c r="K19" i="1"/>
  <c r="L19" i="1"/>
  <c r="M19" i="1"/>
  <c r="N19" i="1"/>
  <c r="C19" i="1"/>
  <c r="E29" i="1"/>
  <c r="E28" i="1" s="1"/>
  <c r="D28" i="1"/>
  <c r="F28" i="1"/>
  <c r="G28" i="1"/>
  <c r="H28" i="1"/>
  <c r="I28" i="1"/>
  <c r="J28" i="1"/>
  <c r="K28" i="1"/>
  <c r="L28" i="1"/>
  <c r="M28" i="1"/>
  <c r="N28" i="1"/>
  <c r="C28" i="1"/>
  <c r="C37" i="1"/>
  <c r="E45" i="1"/>
  <c r="E44" i="1"/>
  <c r="E43" i="1"/>
  <c r="E42" i="1"/>
  <c r="J16" i="1" l="1"/>
  <c r="E17" i="1"/>
  <c r="E16" i="1" s="1"/>
  <c r="F12" i="1"/>
  <c r="J19" i="1"/>
  <c r="J24" i="1"/>
  <c r="J23" i="1" s="1"/>
  <c r="E25" i="1"/>
  <c r="J56" i="1"/>
  <c r="E56" i="1" s="1"/>
  <c r="J55" i="1"/>
  <c r="E55" i="1" s="1"/>
  <c r="N54" i="1"/>
  <c r="N53" i="1" s="1"/>
  <c r="N10" i="1" s="1"/>
  <c r="M54" i="1"/>
  <c r="M53" i="1" s="1"/>
  <c r="M10" i="1" s="1"/>
  <c r="L54" i="1"/>
  <c r="L53" i="1" s="1"/>
  <c r="K54" i="1"/>
  <c r="K53" i="1" s="1"/>
  <c r="I54" i="1"/>
  <c r="I53" i="1" s="1"/>
  <c r="H54" i="1"/>
  <c r="G54" i="1"/>
  <c r="G53" i="1" s="1"/>
  <c r="F54" i="1"/>
  <c r="F53" i="1" s="1"/>
  <c r="D54" i="1"/>
  <c r="D53" i="1" s="1"/>
  <c r="C54" i="1"/>
  <c r="C53" i="1" s="1"/>
  <c r="E41" i="1"/>
  <c r="E40" i="1"/>
  <c r="E39" i="1"/>
  <c r="K37" i="1"/>
  <c r="G37" i="1"/>
  <c r="E36" i="1"/>
  <c r="E35" i="1" s="1"/>
  <c r="E13" i="1" s="1"/>
  <c r="K35" i="1"/>
  <c r="J35" i="1"/>
  <c r="J13" i="1" s="1"/>
  <c r="I35" i="1"/>
  <c r="I13" i="1" s="1"/>
  <c r="H35" i="1"/>
  <c r="H13" i="1" s="1"/>
  <c r="G35" i="1"/>
  <c r="G13" i="1" s="1"/>
  <c r="F35" i="1"/>
  <c r="F13" i="1" s="1"/>
  <c r="D35" i="1"/>
  <c r="D13" i="1" s="1"/>
  <c r="C35" i="1"/>
  <c r="E27" i="1"/>
  <c r="N24" i="1"/>
  <c r="M24" i="1"/>
  <c r="L24" i="1"/>
  <c r="K24" i="1"/>
  <c r="K23" i="1" s="1"/>
  <c r="I24" i="1"/>
  <c r="I23" i="1" s="1"/>
  <c r="H24" i="1"/>
  <c r="H23" i="1" s="1"/>
  <c r="G24" i="1"/>
  <c r="G23" i="1" s="1"/>
  <c r="F24" i="1"/>
  <c r="D24" i="1"/>
  <c r="D23" i="1" s="1"/>
  <c r="C23" i="1"/>
  <c r="M12" i="1"/>
  <c r="L12" i="1"/>
  <c r="G12" i="1"/>
  <c r="C12" i="1"/>
  <c r="D15" i="1"/>
  <c r="N13" i="1"/>
  <c r="M13" i="1"/>
  <c r="L13" i="1"/>
  <c r="N12" i="1"/>
  <c r="B9" i="1"/>
  <c r="C9" i="1" s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E38" i="1" l="1"/>
  <c r="E37" i="1" s="1"/>
  <c r="E10" i="1" s="1"/>
  <c r="F23" i="1"/>
  <c r="F11" i="1"/>
  <c r="C13" i="1"/>
  <c r="C31" i="1"/>
  <c r="C10" i="1" s="1"/>
  <c r="D31" i="1"/>
  <c r="E24" i="1"/>
  <c r="E23" i="1" s="1"/>
  <c r="J54" i="1"/>
  <c r="J53" i="1" s="1"/>
  <c r="E19" i="1"/>
  <c r="E12" i="1" s="1"/>
  <c r="N11" i="1"/>
  <c r="E54" i="1"/>
  <c r="E53" i="1" s="1"/>
  <c r="F31" i="1"/>
  <c r="H53" i="1"/>
  <c r="H11" i="1"/>
  <c r="I12" i="1"/>
  <c r="J12" i="1"/>
  <c r="I37" i="1"/>
  <c r="I10" i="1" s="1"/>
  <c r="D11" i="1"/>
  <c r="K11" i="1"/>
  <c r="G11" i="1"/>
  <c r="M11" i="1"/>
  <c r="K15" i="1"/>
  <c r="G31" i="1"/>
  <c r="G10" i="1" s="1"/>
  <c r="K12" i="1"/>
  <c r="K31" i="1"/>
  <c r="K13" i="1"/>
  <c r="H15" i="1"/>
  <c r="F37" i="1"/>
  <c r="F10" i="1" s="1"/>
  <c r="H12" i="1"/>
  <c r="L15" i="1"/>
  <c r="L10" i="1" s="1"/>
  <c r="D12" i="1"/>
  <c r="H31" i="1"/>
  <c r="H37" i="1"/>
  <c r="E31" i="1"/>
  <c r="I11" i="1"/>
  <c r="C11" i="1"/>
  <c r="L11" i="1"/>
  <c r="J15" i="1" l="1"/>
  <c r="J10" i="1" s="1"/>
  <c r="J11" i="1"/>
  <c r="H10" i="1"/>
  <c r="D37" i="1"/>
  <c r="D10" i="1" s="1"/>
  <c r="K10" i="1"/>
  <c r="E11" i="1"/>
</calcChain>
</file>

<file path=xl/sharedStrings.xml><?xml version="1.0" encoding="utf-8"?>
<sst xmlns="http://schemas.openxmlformats.org/spreadsheetml/2006/main" count="96" uniqueCount="68">
  <si>
    <t>Denumirea obiectivului</t>
  </si>
  <si>
    <t>Valoarea  totala</t>
  </si>
  <si>
    <t xml:space="preserve">Valoarea  totala actualizata </t>
  </si>
  <si>
    <t>P R E V E D E R I :</t>
  </si>
  <si>
    <t>Surse proprii</t>
  </si>
  <si>
    <t>Credite interne bancare</t>
  </si>
  <si>
    <t>Fond rulment</t>
  </si>
  <si>
    <t>din care :</t>
  </si>
  <si>
    <t>de la bugetul local</t>
  </si>
  <si>
    <t>pe seama transf.de la bugetul de stat</t>
  </si>
  <si>
    <t>Capacitati</t>
  </si>
  <si>
    <t xml:space="preserve">COMUNA  CASIN                                                                                                                                                                      </t>
  </si>
  <si>
    <t>Nr.                      Crt.</t>
  </si>
  <si>
    <t>A.</t>
  </si>
  <si>
    <t>B.</t>
  </si>
  <si>
    <t>C.</t>
  </si>
  <si>
    <t xml:space="preserve">Lucrari noi                                                  </t>
  </si>
  <si>
    <t xml:space="preserve">Lucrari  in continuare                               </t>
  </si>
  <si>
    <t xml:space="preserve">Alte lucrari de investitii                                             </t>
  </si>
  <si>
    <t>TOTAL,din care</t>
  </si>
  <si>
    <t>LUCRARI de INVESTITII IN CONTINUARE</t>
  </si>
  <si>
    <t>LUCRARI de INVESTITII NOI</t>
  </si>
  <si>
    <t xml:space="preserve">ALTE LUCRARI de INVESTITII                                           </t>
  </si>
  <si>
    <t>Cap.84.02.DRUMURI si PODURI</t>
  </si>
  <si>
    <t>DIN CARE DESFASURAT PE CLASIFICATIA
BUGETARA</t>
  </si>
  <si>
    <t>CAP.51.02. ADMINISTRATIE LOCALA</t>
  </si>
  <si>
    <t>CAP.65.02. INVATAMINT</t>
  </si>
  <si>
    <t>Extindere Retea apa potabila si apa uzata in Com.Casin
POIM 2014-2020</t>
  </si>
  <si>
    <t xml:space="preserve">JUDETUL BACAU                                                                                                                                                 </t>
  </si>
  <si>
    <t xml:space="preserve"> Modernizare drumuri de interes local in com.Casin   Anghel Saligny CAP.84.03.01.71.01.01 </t>
  </si>
  <si>
    <t>Cresterea Eficientei Energetice si Gestionarea inteligenta a energiei in cladirile publice cu destinatia de unitati de invatamint la Scoala Gimnaziala "INV.N.Paslaru"</t>
  </si>
  <si>
    <t>Modernizarea sistemului de iluminat public prin cresterea eficientei energetice a corpurilor de iluminat si prin gestionarea inteligenta a energiei electrice in infrastructura de iluminat public din  Comuna Casin,Judetul Bacau</t>
  </si>
  <si>
    <t>Cap.67.02.CULTURA , RECREERE , RELIGIE</t>
  </si>
  <si>
    <t>Excedent</t>
  </si>
  <si>
    <t>Fonduri speciale</t>
  </si>
  <si>
    <t>Total                   (de la col.5 pina la col.9)</t>
  </si>
  <si>
    <t>Total alocatii buget                           (col.10 +col.11)</t>
  </si>
  <si>
    <t>Elaborare documentatie PUG si RLU</t>
  </si>
  <si>
    <t>Amenajare exterioara si realizare retele utilitati la Caminul Cultural Casin , Judet Bacau</t>
  </si>
  <si>
    <t>Construire Sala de  Sport in Sat  Curita,Comuna Casin</t>
  </si>
  <si>
    <t>Cresterea Eficientei Energetice si Gestionarea inteligenta a energiei in cladirile publice cu destinatia de Primarie si Consiliul Local al comunei Casin , judetul Bacau</t>
  </si>
  <si>
    <t>Extindere Retea Gaze pe strada Regina Maria, Sat Curita,Comuna Casin</t>
  </si>
  <si>
    <t>Extindere Retea Gaze pe strada Cazanului, Sat Curita,Comuna Casin</t>
  </si>
  <si>
    <t>Extindere Retea Gaze pe strada Zorilor, Sat Curita,Comuna Casin</t>
  </si>
  <si>
    <t>Extindere retea electrica pe strada Mocanitei,sat Casin,comuna Casin, judetul Bacau</t>
  </si>
  <si>
    <t>Cap.70.02. LOCUINTE,SERVICII SI DEZVOLTARE PUBLICA</t>
  </si>
  <si>
    <t>Modernizare si Reabilitare Drumuri  si Strazi afectate de calamitati in Comuna Casin,Judetul Bacau Cap.84.03.01-71.01.01</t>
  </si>
  <si>
    <t>DIGITALGOV LOCAL : Transformarea Digitala a Serviciilor Publice in Comuna Casin, Judet Bacau</t>
  </si>
  <si>
    <t>Modernizarea sistemului de iluminat public prin extinderea retelei de iluminat public din  Comuna Casin,Judetul Bacau</t>
  </si>
  <si>
    <t>Dotarea cu mobilier ,materiale didactice si echipamente digitale la Sc.Gimn."Inv.N.Paslaru" Casin</t>
  </si>
  <si>
    <t xml:space="preserve">Anexa nr. 1 </t>
  </si>
  <si>
    <t xml:space="preserve">  L I S T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Obiectivelor de investitii pe anul  2025 cu finantare partiala sau integrala  din  bugetul  local</t>
  </si>
  <si>
    <t>Achizitie teren in vederea construirii casa mortuara/praznicala in sat Casin, com.Casin, Judet Bacau</t>
  </si>
  <si>
    <t>Achizitie statii de autobuz in comuna Casin, Judet Bacau</t>
  </si>
  <si>
    <t>Extindere Retea apa potabila in zona Cot Briceag, Com.Casin, Judet Bacau</t>
  </si>
  <si>
    <t>Achizitie sistem de monitorizare video in comuna Casin, Judet Bacau</t>
  </si>
  <si>
    <t>Extindere retea de distributie a energiei electrice in vederea alimentarii cu energie electrica a locuintelor in localitatea Casin, strada Primaverii , zona Andrasesti , Judet Bacau</t>
  </si>
  <si>
    <t xml:space="preserve">Continuare lucrari la Caminul Cultural din Sat Curita, Com.Casin </t>
  </si>
  <si>
    <t xml:space="preserve">              Contrasemneaza,</t>
  </si>
  <si>
    <t xml:space="preserve">                          </t>
  </si>
  <si>
    <t xml:space="preserve"> Secretarul General al comunei,</t>
  </si>
  <si>
    <t>Contrasemneaza ,</t>
  </si>
  <si>
    <t>Popescu Monica-Florinela</t>
  </si>
  <si>
    <t>Echipament informatic pentru compartimentul  tehnic(urbanism),investitii si achizitii publice din cadrul Primariei comunei Casin, judetul Bacau</t>
  </si>
  <si>
    <t>Amenajare loc de joaca in sat Casin, comuna Casin, judetul Bacau</t>
  </si>
  <si>
    <t>Presedinte de sedinta,</t>
  </si>
  <si>
    <t>Manea Nadia-Elena</t>
  </si>
  <si>
    <t>la HCL nr.72/10.10.2025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</si>
</sst>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i/>
      <sz val="11"/>
      <color theme="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0"/>
      <name val="Times New Roman"/>
      <family val="1"/>
    </font>
    <font>
      <sz val="12"/>
      <color theme="0"/>
      <name val="Times New Roman"/>
      <family val="1"/>
    </font>
    <font>
      <i/>
      <sz val="12"/>
      <color theme="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quotePrefix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7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justify"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3" fontId="10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3" fontId="10" fillId="0" borderId="1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5" fillId="0" borderId="15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 vertical="center"/>
    </xf>
    <xf numFmtId="3" fontId="15" fillId="0" borderId="14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3" fontId="16" fillId="0" borderId="14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right" vertical="center"/>
    </xf>
    <xf numFmtId="0" fontId="18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justify" vertical="center" wrapText="1"/>
    </xf>
    <xf numFmtId="0" fontId="3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3" fontId="10" fillId="0" borderId="14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3" fontId="8" fillId="0" borderId="3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3" fontId="10" fillId="0" borderId="8" xfId="0" applyNumberFormat="1" applyFont="1" applyBorder="1" applyAlignment="1">
      <alignment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3" fontId="9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19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14" xfId="0" applyNumberFormat="1" applyFont="1" applyBorder="1" applyAlignment="1">
      <alignment horizontal="right" vertical="center"/>
    </xf>
    <xf numFmtId="0" fontId="21" fillId="0" borderId="0" xfId="0" applyFont="1"/>
    <xf numFmtId="0" fontId="6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view="pageBreakPreview" topLeftCell="A52" zoomScaleNormal="100" zoomScaleSheetLayoutView="100" workbookViewId="0">
      <selection activeCell="J2" sqref="J2:N2"/>
    </sheetView>
  </sheetViews>
  <sheetFormatPr defaultColWidth="9.140625" defaultRowHeight="15" x14ac:dyDescent="0.25"/>
  <cols>
    <col min="1" max="1" width="4.5703125" style="3" customWidth="1"/>
    <col min="2" max="2" width="47.7109375" style="3" customWidth="1"/>
    <col min="3" max="3" width="12.28515625" style="1" customWidth="1"/>
    <col min="4" max="4" width="23.5703125" style="36" hidden="1" customWidth="1"/>
    <col min="5" max="5" width="12.7109375" style="3" customWidth="1"/>
    <col min="6" max="6" width="12.42578125" style="3" customWidth="1"/>
    <col min="7" max="7" width="7.140625" style="36" customWidth="1"/>
    <col min="8" max="8" width="10.28515625" style="3" customWidth="1"/>
    <col min="9" max="9" width="10.5703125" style="3" customWidth="1"/>
    <col min="10" max="10" width="11.42578125" style="3" customWidth="1"/>
    <col min="11" max="11" width="8.7109375" style="36" customWidth="1"/>
    <col min="12" max="12" width="10.42578125" style="3" customWidth="1"/>
    <col min="13" max="13" width="9" style="3" customWidth="1"/>
    <col min="14" max="14" width="7.28515625" style="3" customWidth="1"/>
    <col min="15" max="15" width="11.42578125" style="3" customWidth="1"/>
    <col min="16" max="16384" width="9.140625" style="3"/>
  </cols>
  <sheetData>
    <row r="1" spans="1:14" x14ac:dyDescent="0.25">
      <c r="A1" s="157" t="s">
        <v>11</v>
      </c>
      <c r="B1" s="157"/>
      <c r="J1" s="170" t="s">
        <v>50</v>
      </c>
      <c r="K1" s="170"/>
      <c r="L1" s="170"/>
      <c r="M1" s="170"/>
      <c r="N1" s="170"/>
    </row>
    <row r="2" spans="1:14" x14ac:dyDescent="0.25">
      <c r="A2" s="157" t="s">
        <v>28</v>
      </c>
      <c r="B2" s="157"/>
      <c r="J2" s="170" t="s">
        <v>67</v>
      </c>
      <c r="K2" s="170"/>
      <c r="L2" s="170"/>
      <c r="M2" s="170"/>
      <c r="N2" s="170"/>
    </row>
    <row r="3" spans="1:14" ht="15" customHeight="1" x14ac:dyDescent="0.25">
      <c r="A3" s="159" t="s">
        <v>51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ht="18" customHeight="1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ht="15.75" thickBot="1" x14ac:dyDescent="0.3"/>
    <row r="6" spans="1:14" ht="15" customHeight="1" x14ac:dyDescent="0.25">
      <c r="A6" s="160" t="s">
        <v>12</v>
      </c>
      <c r="B6" s="158" t="s">
        <v>0</v>
      </c>
      <c r="C6" s="163" t="s">
        <v>1</v>
      </c>
      <c r="D6" s="166" t="s">
        <v>2</v>
      </c>
      <c r="E6" s="158" t="s">
        <v>3</v>
      </c>
      <c r="F6" s="158"/>
      <c r="G6" s="158"/>
      <c r="H6" s="158"/>
      <c r="I6" s="158"/>
      <c r="J6" s="158"/>
      <c r="K6" s="158"/>
      <c r="L6" s="158"/>
      <c r="M6" s="18"/>
      <c r="N6" s="19"/>
    </row>
    <row r="7" spans="1:14" ht="16.5" customHeight="1" x14ac:dyDescent="0.25">
      <c r="A7" s="161"/>
      <c r="B7" s="144"/>
      <c r="C7" s="164"/>
      <c r="D7" s="167"/>
      <c r="E7" s="144" t="s">
        <v>35</v>
      </c>
      <c r="F7" s="144" t="s">
        <v>4</v>
      </c>
      <c r="G7" s="169" t="s">
        <v>5</v>
      </c>
      <c r="H7" s="144" t="s">
        <v>33</v>
      </c>
      <c r="I7" s="144" t="s">
        <v>34</v>
      </c>
      <c r="J7" s="144" t="s">
        <v>36</v>
      </c>
      <c r="K7" s="142" t="s">
        <v>7</v>
      </c>
      <c r="L7" s="142"/>
      <c r="M7" s="142" t="s">
        <v>10</v>
      </c>
      <c r="N7" s="140" t="s">
        <v>6</v>
      </c>
    </row>
    <row r="8" spans="1:14" ht="64.5" customHeight="1" thickBot="1" x14ac:dyDescent="0.3">
      <c r="A8" s="162"/>
      <c r="B8" s="145"/>
      <c r="C8" s="165"/>
      <c r="D8" s="168"/>
      <c r="E8" s="145"/>
      <c r="F8" s="145"/>
      <c r="G8" s="168"/>
      <c r="H8" s="145"/>
      <c r="I8" s="145"/>
      <c r="J8" s="145"/>
      <c r="K8" s="37" t="s">
        <v>8</v>
      </c>
      <c r="L8" s="37" t="s">
        <v>9</v>
      </c>
      <c r="M8" s="143"/>
      <c r="N8" s="141"/>
    </row>
    <row r="9" spans="1:14" ht="14.25" customHeight="1" x14ac:dyDescent="0.25">
      <c r="A9" s="20">
        <v>0</v>
      </c>
      <c r="B9" s="21">
        <f>A9+1</f>
        <v>1</v>
      </c>
      <c r="C9" s="123">
        <f t="shared" ref="C9:N9" si="0">B9+1</f>
        <v>2</v>
      </c>
      <c r="D9" s="21">
        <f t="shared" si="0"/>
        <v>3</v>
      </c>
      <c r="E9" s="21">
        <f>D9+1</f>
        <v>4</v>
      </c>
      <c r="F9" s="21">
        <f t="shared" si="0"/>
        <v>5</v>
      </c>
      <c r="G9" s="21">
        <f t="shared" si="0"/>
        <v>6</v>
      </c>
      <c r="H9" s="21">
        <f>G9+1</f>
        <v>7</v>
      </c>
      <c r="I9" s="21">
        <f t="shared" si="0"/>
        <v>8</v>
      </c>
      <c r="J9" s="21">
        <f t="shared" si="0"/>
        <v>9</v>
      </c>
      <c r="K9" s="21">
        <f t="shared" si="0"/>
        <v>10</v>
      </c>
      <c r="L9" s="21">
        <f t="shared" si="0"/>
        <v>11</v>
      </c>
      <c r="M9" s="21">
        <f t="shared" si="0"/>
        <v>12</v>
      </c>
      <c r="N9" s="22">
        <f t="shared" si="0"/>
        <v>13</v>
      </c>
    </row>
    <row r="10" spans="1:14" ht="20.45" customHeight="1" x14ac:dyDescent="0.25">
      <c r="A10" s="52"/>
      <c r="B10" s="23" t="s">
        <v>19</v>
      </c>
      <c r="C10" s="124">
        <f t="shared" ref="C10:N10" si="1">C15+C23+C31+C37+C53</f>
        <v>4928640</v>
      </c>
      <c r="D10" s="13">
        <f t="shared" si="1"/>
        <v>0</v>
      </c>
      <c r="E10" s="13">
        <f>E15+E23+E31+E37+E53</f>
        <v>4928640</v>
      </c>
      <c r="F10" s="13">
        <f>F15+F23+F31+F37+F53</f>
        <v>3720100</v>
      </c>
      <c r="G10" s="13">
        <f t="shared" si="1"/>
        <v>0</v>
      </c>
      <c r="H10" s="13">
        <f t="shared" si="1"/>
        <v>569900</v>
      </c>
      <c r="I10" s="13">
        <f t="shared" si="1"/>
        <v>370500</v>
      </c>
      <c r="J10" s="13">
        <f t="shared" si="1"/>
        <v>268140</v>
      </c>
      <c r="K10" s="13">
        <f t="shared" si="1"/>
        <v>0</v>
      </c>
      <c r="L10" s="13">
        <f t="shared" si="1"/>
        <v>268140</v>
      </c>
      <c r="M10" s="13">
        <f t="shared" si="1"/>
        <v>0</v>
      </c>
      <c r="N10" s="17">
        <f t="shared" si="1"/>
        <v>0</v>
      </c>
    </row>
    <row r="11" spans="1:14" ht="16.350000000000001" customHeight="1" x14ac:dyDescent="0.25">
      <c r="A11" s="24" t="s">
        <v>13</v>
      </c>
      <c r="B11" s="25" t="s">
        <v>20</v>
      </c>
      <c r="C11" s="125">
        <f t="shared" ref="C11:N11" si="2">C16+C24+C32+C38+C54</f>
        <v>4296640</v>
      </c>
      <c r="D11" s="10">
        <f t="shared" si="2"/>
        <v>0</v>
      </c>
      <c r="E11" s="10">
        <f t="shared" si="2"/>
        <v>4296640</v>
      </c>
      <c r="F11" s="10">
        <f t="shared" si="2"/>
        <v>3163100</v>
      </c>
      <c r="G11" s="10">
        <f t="shared" si="2"/>
        <v>0</v>
      </c>
      <c r="H11" s="10">
        <f t="shared" si="2"/>
        <v>569900</v>
      </c>
      <c r="I11" s="10">
        <f t="shared" si="2"/>
        <v>370500</v>
      </c>
      <c r="J11" s="10">
        <f t="shared" si="2"/>
        <v>193140</v>
      </c>
      <c r="K11" s="10">
        <f t="shared" si="2"/>
        <v>0</v>
      </c>
      <c r="L11" s="10">
        <f t="shared" si="2"/>
        <v>193140</v>
      </c>
      <c r="M11" s="10">
        <f t="shared" si="2"/>
        <v>0</v>
      </c>
      <c r="N11" s="26">
        <f t="shared" si="2"/>
        <v>0</v>
      </c>
    </row>
    <row r="12" spans="1:14" ht="16.350000000000001" customHeight="1" x14ac:dyDescent="0.25">
      <c r="A12" s="24" t="s">
        <v>14</v>
      </c>
      <c r="B12" s="25" t="s">
        <v>21</v>
      </c>
      <c r="C12" s="125">
        <f t="shared" ref="C12:N12" si="3">C19+C28+C34+C46+C57</f>
        <v>375000</v>
      </c>
      <c r="D12" s="10">
        <f t="shared" si="3"/>
        <v>0</v>
      </c>
      <c r="E12" s="10">
        <f t="shared" si="3"/>
        <v>375000</v>
      </c>
      <c r="F12" s="10">
        <f t="shared" si="3"/>
        <v>300000</v>
      </c>
      <c r="G12" s="10">
        <f t="shared" si="3"/>
        <v>0</v>
      </c>
      <c r="H12" s="10">
        <f t="shared" si="3"/>
        <v>0</v>
      </c>
      <c r="I12" s="10">
        <f t="shared" si="3"/>
        <v>0</v>
      </c>
      <c r="J12" s="10">
        <f t="shared" si="3"/>
        <v>75000</v>
      </c>
      <c r="K12" s="10">
        <f t="shared" si="3"/>
        <v>0</v>
      </c>
      <c r="L12" s="10">
        <f t="shared" si="3"/>
        <v>75000</v>
      </c>
      <c r="M12" s="10">
        <f t="shared" si="3"/>
        <v>0</v>
      </c>
      <c r="N12" s="26">
        <f t="shared" si="3"/>
        <v>0</v>
      </c>
    </row>
    <row r="13" spans="1:14" ht="16.350000000000001" customHeight="1" x14ac:dyDescent="0.25">
      <c r="A13" s="24" t="s">
        <v>15</v>
      </c>
      <c r="B13" s="25" t="s">
        <v>22</v>
      </c>
      <c r="C13" s="125">
        <f t="shared" ref="C13:N13" si="4">C21+C30+C35+C50+C59</f>
        <v>257000</v>
      </c>
      <c r="D13" s="10">
        <f t="shared" si="4"/>
        <v>0</v>
      </c>
      <c r="E13" s="10">
        <f t="shared" si="4"/>
        <v>257000</v>
      </c>
      <c r="F13" s="10">
        <f>F21+F30+F35+F50+F59</f>
        <v>257000</v>
      </c>
      <c r="G13" s="10">
        <f t="shared" si="4"/>
        <v>0</v>
      </c>
      <c r="H13" s="10">
        <f t="shared" si="4"/>
        <v>0</v>
      </c>
      <c r="I13" s="10">
        <f t="shared" si="4"/>
        <v>0</v>
      </c>
      <c r="J13" s="10">
        <f t="shared" si="4"/>
        <v>0</v>
      </c>
      <c r="K13" s="10">
        <f t="shared" si="4"/>
        <v>0</v>
      </c>
      <c r="L13" s="10">
        <f t="shared" si="4"/>
        <v>0</v>
      </c>
      <c r="M13" s="10">
        <f t="shared" si="4"/>
        <v>0</v>
      </c>
      <c r="N13" s="26">
        <f t="shared" si="4"/>
        <v>0</v>
      </c>
    </row>
    <row r="14" spans="1:14" ht="33" customHeight="1" x14ac:dyDescent="0.25">
      <c r="A14" s="138" t="s">
        <v>24</v>
      </c>
      <c r="B14" s="139"/>
      <c r="C14" s="125"/>
      <c r="D14" s="10"/>
      <c r="E14" s="10"/>
      <c r="F14" s="10"/>
      <c r="G14" s="10"/>
      <c r="H14" s="10"/>
      <c r="I14" s="10"/>
      <c r="J14" s="10"/>
      <c r="K14" s="10"/>
      <c r="L14" s="5"/>
      <c r="M14" s="5"/>
      <c r="N14" s="9"/>
    </row>
    <row r="15" spans="1:14" s="15" customFormat="1" ht="18.75" x14ac:dyDescent="0.25">
      <c r="A15" s="148" t="s">
        <v>25</v>
      </c>
      <c r="B15" s="149"/>
      <c r="C15" s="126">
        <f>C16+C19+C21</f>
        <v>268640</v>
      </c>
      <c r="D15" s="53">
        <f>D16+D19+D21</f>
        <v>0</v>
      </c>
      <c r="E15" s="53">
        <f>E16+E19+E21</f>
        <v>268640</v>
      </c>
      <c r="F15" s="53">
        <f>F16+F19+F21</f>
        <v>27000</v>
      </c>
      <c r="G15" s="10"/>
      <c r="H15" s="53">
        <f>H16+H19+H21</f>
        <v>0</v>
      </c>
      <c r="I15" s="10">
        <v>0</v>
      </c>
      <c r="J15" s="53">
        <f>J16+J19+J21</f>
        <v>241640</v>
      </c>
      <c r="K15" s="53">
        <f>K16+K19+K21</f>
        <v>0</v>
      </c>
      <c r="L15" s="53">
        <f>L16+L19+L21</f>
        <v>241640</v>
      </c>
      <c r="M15" s="54"/>
      <c r="N15" s="55"/>
    </row>
    <row r="16" spans="1:14" s="29" customFormat="1" ht="15.75" customHeight="1" x14ac:dyDescent="0.25">
      <c r="A16" s="27" t="s">
        <v>13</v>
      </c>
      <c r="B16" s="28" t="s">
        <v>17</v>
      </c>
      <c r="C16" s="127">
        <f>SUM(C17:C18)</f>
        <v>186640</v>
      </c>
      <c r="D16" s="32">
        <f t="shared" ref="D16:N16" si="5">SUM(D17:D18)</f>
        <v>0</v>
      </c>
      <c r="E16" s="32">
        <f>SUM(E17:E18)</f>
        <v>186640</v>
      </c>
      <c r="F16" s="32">
        <f t="shared" si="5"/>
        <v>20000</v>
      </c>
      <c r="G16" s="32">
        <f t="shared" si="5"/>
        <v>0</v>
      </c>
      <c r="H16" s="32">
        <f t="shared" si="5"/>
        <v>0</v>
      </c>
      <c r="I16" s="32">
        <f t="shared" si="5"/>
        <v>0</v>
      </c>
      <c r="J16" s="32">
        <f t="shared" si="5"/>
        <v>166640</v>
      </c>
      <c r="K16" s="32">
        <f t="shared" si="5"/>
        <v>0</v>
      </c>
      <c r="L16" s="32">
        <f t="shared" si="5"/>
        <v>166640</v>
      </c>
      <c r="M16" s="32">
        <f t="shared" si="5"/>
        <v>0</v>
      </c>
      <c r="N16" s="38">
        <f t="shared" si="5"/>
        <v>0</v>
      </c>
    </row>
    <row r="17" spans="1:14" ht="16.350000000000001" customHeight="1" x14ac:dyDescent="0.25">
      <c r="A17" s="56"/>
      <c r="B17" s="34" t="s">
        <v>37</v>
      </c>
      <c r="C17" s="46">
        <v>166640</v>
      </c>
      <c r="D17" s="49">
        <v>0</v>
      </c>
      <c r="E17" s="49">
        <f>SUM(F17:J17)</f>
        <v>166640</v>
      </c>
      <c r="F17" s="49">
        <v>0</v>
      </c>
      <c r="G17" s="50"/>
      <c r="H17" s="50"/>
      <c r="I17" s="50"/>
      <c r="J17" s="85">
        <f>K17+L17</f>
        <v>166640</v>
      </c>
      <c r="K17" s="49">
        <v>0</v>
      </c>
      <c r="L17" s="85">
        <v>166640</v>
      </c>
      <c r="M17" s="57"/>
      <c r="N17" s="58"/>
    </row>
    <row r="18" spans="1:14" s="29" customFormat="1" ht="64.5" customHeight="1" x14ac:dyDescent="0.25">
      <c r="A18" s="27"/>
      <c r="B18" s="100" t="s">
        <v>40</v>
      </c>
      <c r="C18" s="46">
        <v>20000</v>
      </c>
      <c r="D18" s="8"/>
      <c r="E18" s="8">
        <f>SUM(F18:J18)</f>
        <v>20000</v>
      </c>
      <c r="F18" s="8">
        <v>20000</v>
      </c>
      <c r="G18" s="8"/>
      <c r="H18" s="8"/>
      <c r="I18" s="8"/>
      <c r="J18" s="85">
        <f>K18+L18</f>
        <v>0</v>
      </c>
      <c r="K18" s="8">
        <v>0</v>
      </c>
      <c r="L18" s="59">
        <v>0</v>
      </c>
      <c r="M18" s="59"/>
      <c r="N18" s="60"/>
    </row>
    <row r="19" spans="1:14" s="29" customFormat="1" ht="15.75" customHeight="1" x14ac:dyDescent="0.25">
      <c r="A19" s="27" t="s">
        <v>14</v>
      </c>
      <c r="B19" s="30" t="s">
        <v>16</v>
      </c>
      <c r="C19" s="127">
        <f t="shared" ref="C19:N19" si="6">SUM(C20:C20)</f>
        <v>75000</v>
      </c>
      <c r="D19" s="32">
        <f t="shared" si="6"/>
        <v>0</v>
      </c>
      <c r="E19" s="32">
        <f t="shared" si="6"/>
        <v>75000</v>
      </c>
      <c r="F19" s="32">
        <f t="shared" si="6"/>
        <v>0</v>
      </c>
      <c r="G19" s="32">
        <f t="shared" si="6"/>
        <v>0</v>
      </c>
      <c r="H19" s="32">
        <f t="shared" si="6"/>
        <v>0</v>
      </c>
      <c r="I19" s="32">
        <f t="shared" si="6"/>
        <v>0</v>
      </c>
      <c r="J19" s="32">
        <f t="shared" si="6"/>
        <v>75000</v>
      </c>
      <c r="K19" s="32">
        <f t="shared" si="6"/>
        <v>0</v>
      </c>
      <c r="L19" s="32">
        <f t="shared" si="6"/>
        <v>75000</v>
      </c>
      <c r="M19" s="32">
        <f t="shared" si="6"/>
        <v>0</v>
      </c>
      <c r="N19" s="38">
        <f t="shared" si="6"/>
        <v>0</v>
      </c>
    </row>
    <row r="20" spans="1:14" s="29" customFormat="1" ht="31.5" x14ac:dyDescent="0.25">
      <c r="A20" s="39"/>
      <c r="B20" s="7" t="s">
        <v>47</v>
      </c>
      <c r="C20" s="46">
        <v>75000</v>
      </c>
      <c r="D20" s="8"/>
      <c r="E20" s="8">
        <f>SUM(F20:J20)</f>
        <v>75000</v>
      </c>
      <c r="F20" s="8">
        <v>0</v>
      </c>
      <c r="G20" s="40"/>
      <c r="H20" s="40"/>
      <c r="I20" s="40"/>
      <c r="J20" s="85">
        <f>K20+L20</f>
        <v>75000</v>
      </c>
      <c r="K20" s="86">
        <v>0</v>
      </c>
      <c r="L20" s="86">
        <v>75000</v>
      </c>
      <c r="M20" s="40"/>
      <c r="N20" s="65"/>
    </row>
    <row r="21" spans="1:14" s="12" customFormat="1" ht="16.350000000000001" customHeight="1" x14ac:dyDescent="0.25">
      <c r="A21" s="11" t="s">
        <v>15</v>
      </c>
      <c r="B21" s="16" t="s">
        <v>18</v>
      </c>
      <c r="C21" s="127">
        <f>C22</f>
        <v>7000</v>
      </c>
      <c r="D21" s="32">
        <f t="shared" ref="D21:F21" si="7">D22</f>
        <v>0</v>
      </c>
      <c r="E21" s="32">
        <f t="shared" si="7"/>
        <v>7000</v>
      </c>
      <c r="F21" s="32">
        <f t="shared" si="7"/>
        <v>7000</v>
      </c>
      <c r="G21" s="32"/>
      <c r="H21" s="32">
        <v>0</v>
      </c>
      <c r="I21" s="32"/>
      <c r="J21" s="32"/>
      <c r="K21" s="32">
        <v>0</v>
      </c>
      <c r="L21" s="61"/>
      <c r="M21" s="61"/>
      <c r="N21" s="62"/>
    </row>
    <row r="22" spans="1:14" s="12" customFormat="1" ht="47.25" customHeight="1" x14ac:dyDescent="0.25">
      <c r="A22" s="11"/>
      <c r="B22" s="122" t="s">
        <v>63</v>
      </c>
      <c r="C22" s="46">
        <v>7000</v>
      </c>
      <c r="D22" s="8"/>
      <c r="E22" s="8">
        <v>7000</v>
      </c>
      <c r="F22" s="8">
        <v>7000</v>
      </c>
      <c r="G22" s="32"/>
      <c r="H22" s="32"/>
      <c r="I22" s="32"/>
      <c r="J22" s="32"/>
      <c r="K22" s="32"/>
      <c r="L22" s="61"/>
      <c r="M22" s="61"/>
      <c r="N22" s="62"/>
    </row>
    <row r="23" spans="1:14" s="15" customFormat="1" ht="18.75" x14ac:dyDescent="0.25">
      <c r="A23" s="148" t="s">
        <v>26</v>
      </c>
      <c r="B23" s="149"/>
      <c r="C23" s="126">
        <f t="shared" ref="C23:K23" si="8">C28+C24+C30</f>
        <v>1923900</v>
      </c>
      <c r="D23" s="53">
        <f>D28+D24+D30</f>
        <v>0</v>
      </c>
      <c r="E23" s="53">
        <f>E28+E24+E30</f>
        <v>1923900</v>
      </c>
      <c r="F23" s="53">
        <f t="shared" si="8"/>
        <v>983500</v>
      </c>
      <c r="G23" s="53">
        <f t="shared" si="8"/>
        <v>0</v>
      </c>
      <c r="H23" s="53">
        <f>H28+H24+H30</f>
        <v>569900</v>
      </c>
      <c r="I23" s="53">
        <f t="shared" si="8"/>
        <v>370500</v>
      </c>
      <c r="J23" s="53">
        <f t="shared" si="8"/>
        <v>0</v>
      </c>
      <c r="K23" s="53">
        <f t="shared" si="8"/>
        <v>0</v>
      </c>
      <c r="L23" s="54"/>
      <c r="M23" s="54"/>
      <c r="N23" s="55"/>
    </row>
    <row r="24" spans="1:14" s="29" customFormat="1" ht="16.350000000000001" customHeight="1" x14ac:dyDescent="0.25">
      <c r="A24" s="27" t="s">
        <v>13</v>
      </c>
      <c r="B24" s="28" t="s">
        <v>17</v>
      </c>
      <c r="C24" s="127">
        <f>SUM(C25:C27)</f>
        <v>1923900</v>
      </c>
      <c r="D24" s="32">
        <f t="shared" ref="D24:I24" si="9">SUM(D25:D27)</f>
        <v>0</v>
      </c>
      <c r="E24" s="32">
        <f t="shared" si="9"/>
        <v>1923900</v>
      </c>
      <c r="F24" s="32">
        <f t="shared" si="9"/>
        <v>983500</v>
      </c>
      <c r="G24" s="32">
        <f t="shared" si="9"/>
        <v>0</v>
      </c>
      <c r="H24" s="32">
        <f t="shared" si="9"/>
        <v>569900</v>
      </c>
      <c r="I24" s="32">
        <f t="shared" si="9"/>
        <v>370500</v>
      </c>
      <c r="J24" s="32">
        <f>SUM(J25:K27)</f>
        <v>0</v>
      </c>
      <c r="K24" s="32">
        <f t="shared" ref="K24:M24" si="10">SUM(K25:L27)</f>
        <v>0</v>
      </c>
      <c r="L24" s="32">
        <f t="shared" si="10"/>
        <v>0</v>
      </c>
      <c r="M24" s="32">
        <f t="shared" si="10"/>
        <v>0</v>
      </c>
      <c r="N24" s="38">
        <f>SUM(N25:N27)</f>
        <v>0</v>
      </c>
    </row>
    <row r="25" spans="1:14" s="1" customFormat="1" ht="34.5" customHeight="1" x14ac:dyDescent="0.25">
      <c r="A25" s="6"/>
      <c r="B25" s="7" t="s">
        <v>39</v>
      </c>
      <c r="C25" s="46">
        <v>5000</v>
      </c>
      <c r="D25" s="46">
        <v>0</v>
      </c>
      <c r="E25" s="45">
        <f t="shared" ref="E25:E27" si="11">SUM(F25:J25)</f>
        <v>5000</v>
      </c>
      <c r="F25" s="46">
        <v>5000</v>
      </c>
      <c r="G25" s="46"/>
      <c r="H25" s="46"/>
      <c r="I25" s="46"/>
      <c r="J25" s="46">
        <f>K25+L25</f>
        <v>0</v>
      </c>
      <c r="K25" s="46">
        <v>0</v>
      </c>
      <c r="L25" s="63"/>
      <c r="M25" s="63"/>
      <c r="N25" s="64"/>
    </row>
    <row r="26" spans="1:14" ht="47.25" x14ac:dyDescent="0.25">
      <c r="A26" s="6"/>
      <c r="B26" s="7" t="s">
        <v>49</v>
      </c>
      <c r="C26" s="46">
        <v>418900</v>
      </c>
      <c r="D26" s="8">
        <v>0</v>
      </c>
      <c r="E26" s="45">
        <f t="shared" si="11"/>
        <v>418900</v>
      </c>
      <c r="F26" s="8">
        <v>48400</v>
      </c>
      <c r="G26" s="8"/>
      <c r="H26" s="8"/>
      <c r="I26" s="8">
        <v>370500</v>
      </c>
      <c r="J26" s="8"/>
      <c r="K26" s="8">
        <v>0</v>
      </c>
      <c r="L26" s="8"/>
      <c r="M26" s="8"/>
      <c r="N26" s="35"/>
    </row>
    <row r="27" spans="1:14" ht="66.2" customHeight="1" x14ac:dyDescent="0.25">
      <c r="A27" s="43"/>
      <c r="B27" s="44" t="s">
        <v>30</v>
      </c>
      <c r="C27" s="128">
        <v>1500000</v>
      </c>
      <c r="D27" s="45">
        <v>0</v>
      </c>
      <c r="E27" s="45">
        <f t="shared" si="11"/>
        <v>1500000</v>
      </c>
      <c r="F27" s="45">
        <v>930100</v>
      </c>
      <c r="G27" s="45"/>
      <c r="H27" s="45">
        <v>569900</v>
      </c>
      <c r="I27" s="45"/>
      <c r="J27" s="8"/>
      <c r="K27" s="8"/>
      <c r="L27" s="59"/>
      <c r="M27" s="59"/>
      <c r="N27" s="60"/>
    </row>
    <row r="28" spans="1:14" s="29" customFormat="1" ht="15.75" x14ac:dyDescent="0.25">
      <c r="A28" s="27" t="s">
        <v>14</v>
      </c>
      <c r="B28" s="30" t="s">
        <v>16</v>
      </c>
      <c r="C28" s="125">
        <f>C29</f>
        <v>0</v>
      </c>
      <c r="D28" s="10">
        <f t="shared" ref="D28:N28" si="12">D29</f>
        <v>0</v>
      </c>
      <c r="E28" s="10">
        <f t="shared" si="12"/>
        <v>0</v>
      </c>
      <c r="F28" s="10">
        <f t="shared" si="12"/>
        <v>0</v>
      </c>
      <c r="G28" s="10">
        <f t="shared" si="12"/>
        <v>0</v>
      </c>
      <c r="H28" s="10">
        <f t="shared" si="12"/>
        <v>0</v>
      </c>
      <c r="I28" s="10">
        <f t="shared" si="12"/>
        <v>0</v>
      </c>
      <c r="J28" s="10">
        <f t="shared" si="12"/>
        <v>0</v>
      </c>
      <c r="K28" s="10">
        <f t="shared" si="12"/>
        <v>0</v>
      </c>
      <c r="L28" s="10">
        <f t="shared" si="12"/>
        <v>0</v>
      </c>
      <c r="M28" s="10">
        <f t="shared" si="12"/>
        <v>0</v>
      </c>
      <c r="N28" s="26">
        <f t="shared" si="12"/>
        <v>0</v>
      </c>
    </row>
    <row r="29" spans="1:14" s="41" customFormat="1" ht="31.5" hidden="1" x14ac:dyDescent="0.25">
      <c r="A29" s="87"/>
      <c r="B29" s="88" t="s">
        <v>47</v>
      </c>
      <c r="C29" s="125"/>
      <c r="D29" s="89"/>
      <c r="E29" s="90">
        <f>SUM(F29:J29)</f>
        <v>0</v>
      </c>
      <c r="F29" s="89"/>
      <c r="G29" s="89"/>
      <c r="H29" s="89"/>
      <c r="I29" s="89"/>
      <c r="J29" s="89"/>
      <c r="K29" s="89"/>
      <c r="L29" s="89"/>
      <c r="M29" s="89"/>
      <c r="N29" s="91"/>
    </row>
    <row r="30" spans="1:14" s="29" customFormat="1" ht="16.5" thickBot="1" x14ac:dyDescent="0.3">
      <c r="A30" s="48" t="s">
        <v>15</v>
      </c>
      <c r="B30" s="42" t="s">
        <v>18</v>
      </c>
      <c r="C30" s="129">
        <v>0</v>
      </c>
      <c r="D30" s="103">
        <v>0</v>
      </c>
      <c r="E30" s="103">
        <v>0</v>
      </c>
      <c r="F30" s="103">
        <v>0</v>
      </c>
      <c r="G30" s="103"/>
      <c r="H30" s="103">
        <v>0</v>
      </c>
      <c r="I30" s="103">
        <v>0</v>
      </c>
      <c r="J30" s="103">
        <v>0</v>
      </c>
      <c r="K30" s="103">
        <v>0</v>
      </c>
      <c r="L30" s="104">
        <v>0</v>
      </c>
      <c r="M30" s="105"/>
      <c r="N30" s="106"/>
    </row>
    <row r="31" spans="1:14" s="15" customFormat="1" ht="18.75" x14ac:dyDescent="0.25">
      <c r="A31" s="154" t="s">
        <v>32</v>
      </c>
      <c r="B31" s="155"/>
      <c r="C31" s="130">
        <f>C32+C34+C35</f>
        <v>5000</v>
      </c>
      <c r="D31" s="107">
        <f t="shared" ref="D31:H31" si="13">D32+D34+D35</f>
        <v>0</v>
      </c>
      <c r="E31" s="107">
        <f t="shared" si="13"/>
        <v>5000</v>
      </c>
      <c r="F31" s="107">
        <f t="shared" si="13"/>
        <v>5000</v>
      </c>
      <c r="G31" s="107">
        <f t="shared" si="13"/>
        <v>0</v>
      </c>
      <c r="H31" s="107">
        <f t="shared" si="13"/>
        <v>0</v>
      </c>
      <c r="I31" s="107"/>
      <c r="J31" s="107"/>
      <c r="K31" s="107">
        <f>K32+K34+K35</f>
        <v>0</v>
      </c>
      <c r="L31" s="108"/>
      <c r="M31" s="108"/>
      <c r="N31" s="109"/>
    </row>
    <row r="32" spans="1:14" s="33" customFormat="1" ht="15.75" customHeight="1" x14ac:dyDescent="0.25">
      <c r="A32" s="27" t="s">
        <v>13</v>
      </c>
      <c r="B32" s="28" t="s">
        <v>17</v>
      </c>
      <c r="C32" s="127">
        <f>C33</f>
        <v>5000</v>
      </c>
      <c r="D32" s="32">
        <f t="shared" ref="D32:N32" si="14">D33</f>
        <v>0</v>
      </c>
      <c r="E32" s="32">
        <f t="shared" si="14"/>
        <v>5000</v>
      </c>
      <c r="F32" s="32">
        <f t="shared" si="14"/>
        <v>5000</v>
      </c>
      <c r="G32" s="32">
        <f t="shared" si="14"/>
        <v>0</v>
      </c>
      <c r="H32" s="32">
        <f t="shared" si="14"/>
        <v>0</v>
      </c>
      <c r="I32" s="32">
        <f t="shared" si="14"/>
        <v>0</v>
      </c>
      <c r="J32" s="32">
        <f t="shared" si="14"/>
        <v>0</v>
      </c>
      <c r="K32" s="32">
        <f t="shared" si="14"/>
        <v>0</v>
      </c>
      <c r="L32" s="32">
        <f t="shared" si="14"/>
        <v>0</v>
      </c>
      <c r="M32" s="32">
        <f t="shared" si="14"/>
        <v>0</v>
      </c>
      <c r="N32" s="38">
        <f t="shared" si="14"/>
        <v>0</v>
      </c>
    </row>
    <row r="33" spans="1:14" s="33" customFormat="1" ht="32.25" thickBot="1" x14ac:dyDescent="0.3">
      <c r="A33" s="47"/>
      <c r="B33" s="95" t="s">
        <v>57</v>
      </c>
      <c r="C33" s="128">
        <v>5000</v>
      </c>
      <c r="D33" s="45">
        <v>0</v>
      </c>
      <c r="E33" s="45">
        <f t="shared" ref="E33" si="15">SUM(F33:J33)</f>
        <v>5000</v>
      </c>
      <c r="F33" s="45">
        <v>5000</v>
      </c>
      <c r="G33" s="45"/>
      <c r="H33" s="45"/>
      <c r="I33" s="45">
        <v>0</v>
      </c>
      <c r="J33" s="8"/>
      <c r="K33" s="8"/>
      <c r="L33" s="59"/>
      <c r="M33" s="93"/>
      <c r="N33" s="94"/>
    </row>
    <row r="34" spans="1:14" s="29" customFormat="1" ht="15.75" x14ac:dyDescent="0.25">
      <c r="A34" s="80" t="s">
        <v>14</v>
      </c>
      <c r="B34" s="81" t="s">
        <v>16</v>
      </c>
      <c r="C34" s="131">
        <v>0</v>
      </c>
      <c r="D34" s="82">
        <v>0</v>
      </c>
      <c r="E34" s="82">
        <v>0</v>
      </c>
      <c r="F34" s="82">
        <v>0</v>
      </c>
      <c r="G34" s="82"/>
      <c r="H34" s="82"/>
      <c r="I34" s="82"/>
      <c r="J34" s="82"/>
      <c r="K34" s="82">
        <v>0</v>
      </c>
      <c r="L34" s="83"/>
      <c r="M34" s="83"/>
      <c r="N34" s="84"/>
    </row>
    <row r="35" spans="1:14" s="29" customFormat="1" ht="16.5" thickBot="1" x14ac:dyDescent="0.3">
      <c r="A35" s="48" t="s">
        <v>15</v>
      </c>
      <c r="B35" s="42" t="s">
        <v>18</v>
      </c>
      <c r="C35" s="132">
        <f>C36</f>
        <v>0</v>
      </c>
      <c r="D35" s="66">
        <f t="shared" ref="D35:K35" si="16">D36</f>
        <v>0</v>
      </c>
      <c r="E35" s="66">
        <f t="shared" si="16"/>
        <v>0</v>
      </c>
      <c r="F35" s="66">
        <f t="shared" si="16"/>
        <v>0</v>
      </c>
      <c r="G35" s="66">
        <f t="shared" si="16"/>
        <v>0</v>
      </c>
      <c r="H35" s="66">
        <f t="shared" si="16"/>
        <v>0</v>
      </c>
      <c r="I35" s="66">
        <f t="shared" si="16"/>
        <v>0</v>
      </c>
      <c r="J35" s="66">
        <f t="shared" si="16"/>
        <v>0</v>
      </c>
      <c r="K35" s="66">
        <f t="shared" si="16"/>
        <v>0</v>
      </c>
      <c r="L35" s="67"/>
      <c r="M35" s="67"/>
      <c r="N35" s="68"/>
    </row>
    <row r="36" spans="1:14" s="29" customFormat="1" ht="33" hidden="1" customHeight="1" x14ac:dyDescent="0.25">
      <c r="A36" s="47"/>
      <c r="B36" s="44" t="s">
        <v>38</v>
      </c>
      <c r="C36" s="128">
        <v>0</v>
      </c>
      <c r="D36" s="45"/>
      <c r="E36" s="45">
        <f>SUM(F36:J36)</f>
        <v>0</v>
      </c>
      <c r="F36" s="45">
        <v>0</v>
      </c>
      <c r="G36" s="45"/>
      <c r="H36" s="45">
        <v>0</v>
      </c>
      <c r="I36" s="45"/>
      <c r="J36" s="45"/>
      <c r="K36" s="45"/>
      <c r="L36" s="69"/>
      <c r="M36" s="69"/>
      <c r="N36" s="70"/>
    </row>
    <row r="37" spans="1:14" s="14" customFormat="1" ht="29.25" customHeight="1" x14ac:dyDescent="0.25">
      <c r="A37" s="152" t="s">
        <v>45</v>
      </c>
      <c r="B37" s="153"/>
      <c r="C37" s="126">
        <f t="shared" ref="C37:I37" si="17">C38+C46+C50</f>
        <v>804600</v>
      </c>
      <c r="D37" s="53">
        <f t="shared" si="17"/>
        <v>0</v>
      </c>
      <c r="E37" s="53">
        <f t="shared" si="17"/>
        <v>804600</v>
      </c>
      <c r="F37" s="53">
        <f t="shared" si="17"/>
        <v>804600</v>
      </c>
      <c r="G37" s="53">
        <f t="shared" si="17"/>
        <v>0</v>
      </c>
      <c r="H37" s="53">
        <f t="shared" si="17"/>
        <v>0</v>
      </c>
      <c r="I37" s="53">
        <f t="shared" si="17"/>
        <v>0</v>
      </c>
      <c r="J37" s="53"/>
      <c r="K37" s="53">
        <f>K38+K46+K50</f>
        <v>0</v>
      </c>
      <c r="L37" s="54"/>
      <c r="M37" s="54"/>
      <c r="N37" s="55"/>
    </row>
    <row r="38" spans="1:14" s="33" customFormat="1" ht="15.75" x14ac:dyDescent="0.25">
      <c r="A38" s="27" t="s">
        <v>13</v>
      </c>
      <c r="B38" s="28" t="s">
        <v>17</v>
      </c>
      <c r="C38" s="127">
        <f>SUM(C39:C45)</f>
        <v>354600</v>
      </c>
      <c r="D38" s="32">
        <f t="shared" ref="D38:N38" si="18">SUM(D39:D45)</f>
        <v>0</v>
      </c>
      <c r="E38" s="32">
        <f>SUM(E39:E45)</f>
        <v>354600</v>
      </c>
      <c r="F38" s="32">
        <f t="shared" si="18"/>
        <v>354600</v>
      </c>
      <c r="G38" s="32">
        <f t="shared" si="18"/>
        <v>0</v>
      </c>
      <c r="H38" s="32">
        <f t="shared" si="18"/>
        <v>0</v>
      </c>
      <c r="I38" s="32">
        <f t="shared" si="18"/>
        <v>0</v>
      </c>
      <c r="J38" s="32">
        <f t="shared" si="18"/>
        <v>0</v>
      </c>
      <c r="K38" s="32">
        <f t="shared" si="18"/>
        <v>0</v>
      </c>
      <c r="L38" s="32">
        <f t="shared" si="18"/>
        <v>0</v>
      </c>
      <c r="M38" s="32">
        <f t="shared" si="18"/>
        <v>0</v>
      </c>
      <c r="N38" s="38">
        <f t="shared" si="18"/>
        <v>0</v>
      </c>
    </row>
    <row r="39" spans="1:14" ht="28.5" customHeight="1" x14ac:dyDescent="0.25">
      <c r="A39" s="71"/>
      <c r="B39" s="72" t="s">
        <v>27</v>
      </c>
      <c r="C39" s="46">
        <v>66600</v>
      </c>
      <c r="D39" s="8">
        <v>0</v>
      </c>
      <c r="E39" s="8">
        <f>SUM(F39:J39)</f>
        <v>66600</v>
      </c>
      <c r="F39" s="8">
        <v>66600</v>
      </c>
      <c r="G39" s="8"/>
      <c r="H39" s="8"/>
      <c r="I39" s="8"/>
      <c r="J39" s="8"/>
      <c r="K39" s="8"/>
      <c r="L39" s="59"/>
      <c r="M39" s="59"/>
      <c r="N39" s="60"/>
    </row>
    <row r="40" spans="1:14" ht="72.75" customHeight="1" x14ac:dyDescent="0.25">
      <c r="A40" s="74"/>
      <c r="B40" s="4" t="s">
        <v>31</v>
      </c>
      <c r="C40" s="46">
        <v>50000</v>
      </c>
      <c r="D40" s="49">
        <v>0</v>
      </c>
      <c r="E40" s="8">
        <f t="shared" ref="E40:E41" si="19">SUM(F40:J40)</f>
        <v>50000</v>
      </c>
      <c r="F40" s="49">
        <v>50000</v>
      </c>
      <c r="G40" s="49"/>
      <c r="H40" s="49"/>
      <c r="I40" s="49"/>
      <c r="J40" s="49"/>
      <c r="K40" s="49"/>
      <c r="L40" s="57"/>
      <c r="M40" s="57"/>
      <c r="N40" s="58"/>
    </row>
    <row r="41" spans="1:14" ht="63" customHeight="1" x14ac:dyDescent="0.25">
      <c r="A41" s="74"/>
      <c r="B41" s="101" t="s">
        <v>56</v>
      </c>
      <c r="C41" s="46">
        <v>32000</v>
      </c>
      <c r="D41" s="49"/>
      <c r="E41" s="8">
        <f t="shared" si="19"/>
        <v>32000</v>
      </c>
      <c r="F41" s="49">
        <v>32000</v>
      </c>
      <c r="G41" s="49"/>
      <c r="H41" s="49"/>
      <c r="I41" s="49"/>
      <c r="J41" s="49"/>
      <c r="K41" s="49"/>
      <c r="L41" s="57"/>
      <c r="M41" s="57"/>
      <c r="N41" s="58"/>
    </row>
    <row r="42" spans="1:14" s="29" customFormat="1" ht="30.6" customHeight="1" x14ac:dyDescent="0.25">
      <c r="A42" s="75"/>
      <c r="B42" s="7" t="s">
        <v>41</v>
      </c>
      <c r="C42" s="46">
        <v>45000</v>
      </c>
      <c r="D42" s="32"/>
      <c r="E42" s="8">
        <f t="shared" ref="E42:E43" si="20">SUM(F42:I42)</f>
        <v>45000</v>
      </c>
      <c r="F42" s="8">
        <v>45000</v>
      </c>
      <c r="G42" s="32"/>
      <c r="H42" s="32"/>
      <c r="I42" s="32"/>
      <c r="J42" s="32"/>
      <c r="K42" s="32"/>
      <c r="L42" s="32"/>
      <c r="M42" s="32"/>
      <c r="N42" s="38"/>
    </row>
    <row r="43" spans="1:14" s="29" customFormat="1" ht="33.4" customHeight="1" x14ac:dyDescent="0.25">
      <c r="A43" s="75"/>
      <c r="B43" s="7" t="s">
        <v>42</v>
      </c>
      <c r="C43" s="46">
        <v>55000</v>
      </c>
      <c r="D43" s="32"/>
      <c r="E43" s="8">
        <f t="shared" si="20"/>
        <v>55000</v>
      </c>
      <c r="F43" s="8">
        <v>55000</v>
      </c>
      <c r="G43" s="32"/>
      <c r="H43" s="32"/>
      <c r="I43" s="32"/>
      <c r="J43" s="32"/>
      <c r="K43" s="32"/>
      <c r="L43" s="32"/>
      <c r="M43" s="32"/>
      <c r="N43" s="38"/>
    </row>
    <row r="44" spans="1:14" s="29" customFormat="1" ht="31.5" x14ac:dyDescent="0.25">
      <c r="A44" s="75"/>
      <c r="B44" s="7" t="s">
        <v>43</v>
      </c>
      <c r="C44" s="46">
        <v>56000</v>
      </c>
      <c r="D44" s="51"/>
      <c r="E44" s="8">
        <f>SUM(F44:I44)</f>
        <v>56000</v>
      </c>
      <c r="F44" s="8">
        <v>56000</v>
      </c>
      <c r="G44" s="51"/>
      <c r="H44" s="8"/>
      <c r="I44" s="8"/>
      <c r="J44" s="10"/>
      <c r="K44" s="10"/>
      <c r="L44" s="32"/>
      <c r="M44" s="32"/>
      <c r="N44" s="38"/>
    </row>
    <row r="45" spans="1:14" s="29" customFormat="1" ht="31.5" x14ac:dyDescent="0.25">
      <c r="A45" s="75"/>
      <c r="B45" s="101" t="s">
        <v>44</v>
      </c>
      <c r="C45" s="46">
        <v>50000</v>
      </c>
      <c r="D45" s="51"/>
      <c r="E45" s="8">
        <f>SUM(F45:I45)</f>
        <v>50000</v>
      </c>
      <c r="F45" s="8">
        <v>50000</v>
      </c>
      <c r="G45" s="51"/>
      <c r="H45" s="8"/>
      <c r="I45" s="8"/>
      <c r="J45" s="10"/>
      <c r="K45" s="10"/>
      <c r="L45" s="32"/>
      <c r="M45" s="32"/>
      <c r="N45" s="38"/>
    </row>
    <row r="46" spans="1:14" s="29" customFormat="1" ht="15.75" customHeight="1" x14ac:dyDescent="0.25">
      <c r="A46" s="75" t="s">
        <v>14</v>
      </c>
      <c r="B46" s="30" t="s">
        <v>16</v>
      </c>
      <c r="C46" s="127">
        <f>C47+C48+C49</f>
        <v>200000</v>
      </c>
      <c r="D46" s="32">
        <f t="shared" ref="D46:F46" si="21">D47+D48+D49</f>
        <v>0</v>
      </c>
      <c r="E46" s="32">
        <f t="shared" si="21"/>
        <v>200000</v>
      </c>
      <c r="F46" s="32">
        <f t="shared" si="21"/>
        <v>200000</v>
      </c>
      <c r="G46" s="32">
        <f t="shared" ref="G46:K46" si="22">G47+G48</f>
        <v>0</v>
      </c>
      <c r="H46" s="32">
        <f t="shared" si="22"/>
        <v>0</v>
      </c>
      <c r="I46" s="32">
        <f t="shared" si="22"/>
        <v>0</v>
      </c>
      <c r="J46" s="32">
        <f t="shared" si="22"/>
        <v>0</v>
      </c>
      <c r="K46" s="32">
        <f t="shared" si="22"/>
        <v>0</v>
      </c>
      <c r="L46" s="32"/>
      <c r="M46" s="32"/>
      <c r="N46" s="38"/>
    </row>
    <row r="47" spans="1:14" ht="47.25" x14ac:dyDescent="0.25">
      <c r="A47" s="92"/>
      <c r="B47" s="4" t="s">
        <v>48</v>
      </c>
      <c r="C47" s="46">
        <v>50000</v>
      </c>
      <c r="D47" s="8"/>
      <c r="E47" s="8">
        <f>SUM(F47:J47)</f>
        <v>50000</v>
      </c>
      <c r="F47" s="8">
        <v>50000</v>
      </c>
      <c r="G47" s="8"/>
      <c r="H47" s="8"/>
      <c r="I47" s="8"/>
      <c r="J47" s="8"/>
      <c r="K47" s="8"/>
      <c r="L47" s="8"/>
      <c r="M47" s="8"/>
      <c r="N47" s="35"/>
    </row>
    <row r="48" spans="1:14" ht="31.5" x14ac:dyDescent="0.25">
      <c r="A48" s="92"/>
      <c r="B48" s="4" t="s">
        <v>55</v>
      </c>
      <c r="C48" s="46">
        <v>100000</v>
      </c>
      <c r="D48" s="8"/>
      <c r="E48" s="8">
        <f>SUM(F48:J48)</f>
        <v>100000</v>
      </c>
      <c r="F48" s="8">
        <v>100000</v>
      </c>
      <c r="G48" s="8"/>
      <c r="H48" s="8"/>
      <c r="I48" s="8"/>
      <c r="J48" s="8"/>
      <c r="K48" s="8"/>
      <c r="L48" s="8"/>
      <c r="M48" s="8"/>
      <c r="N48" s="35"/>
    </row>
    <row r="49" spans="1:14" ht="33" customHeight="1" x14ac:dyDescent="0.25">
      <c r="A49" s="92"/>
      <c r="B49" s="72" t="s">
        <v>54</v>
      </c>
      <c r="C49" s="46">
        <v>50000</v>
      </c>
      <c r="D49" s="8"/>
      <c r="E49" s="8">
        <f>SUM(F49:J49)</f>
        <v>50000</v>
      </c>
      <c r="F49" s="8">
        <v>50000</v>
      </c>
      <c r="G49" s="8"/>
      <c r="H49" s="8"/>
      <c r="I49" s="8"/>
      <c r="J49" s="8"/>
      <c r="K49" s="8"/>
      <c r="L49" s="8"/>
      <c r="M49" s="8"/>
      <c r="N49" s="35"/>
    </row>
    <row r="50" spans="1:14" s="29" customFormat="1" ht="15.75" customHeight="1" x14ac:dyDescent="0.25">
      <c r="A50" s="75" t="s">
        <v>15</v>
      </c>
      <c r="B50" s="30" t="s">
        <v>18</v>
      </c>
      <c r="C50" s="133">
        <f>C52+C51</f>
        <v>250000</v>
      </c>
      <c r="D50" s="31">
        <f t="shared" ref="D50:F50" si="23">D52+D51</f>
        <v>0</v>
      </c>
      <c r="E50" s="31">
        <f t="shared" si="23"/>
        <v>250000</v>
      </c>
      <c r="F50" s="31">
        <f t="shared" si="23"/>
        <v>250000</v>
      </c>
      <c r="G50" s="31">
        <f t="shared" ref="G50:N50" si="24">G52</f>
        <v>0</v>
      </c>
      <c r="H50" s="31">
        <f t="shared" si="24"/>
        <v>0</v>
      </c>
      <c r="I50" s="31">
        <f t="shared" si="24"/>
        <v>0</v>
      </c>
      <c r="J50" s="31">
        <f t="shared" si="24"/>
        <v>0</v>
      </c>
      <c r="K50" s="31">
        <f t="shared" si="24"/>
        <v>0</v>
      </c>
      <c r="L50" s="31">
        <f t="shared" si="24"/>
        <v>0</v>
      </c>
      <c r="M50" s="31">
        <f t="shared" si="24"/>
        <v>0</v>
      </c>
      <c r="N50" s="102">
        <f t="shared" si="24"/>
        <v>0</v>
      </c>
    </row>
    <row r="51" spans="1:14" s="29" customFormat="1" ht="48.75" customHeight="1" thickBot="1" x14ac:dyDescent="0.3">
      <c r="A51" s="117"/>
      <c r="B51" s="110" t="s">
        <v>52</v>
      </c>
      <c r="C51" s="134">
        <v>180000</v>
      </c>
      <c r="D51" s="112"/>
      <c r="E51" s="113">
        <f>SUM(F51:J51)</f>
        <v>180000</v>
      </c>
      <c r="F51" s="111">
        <v>180000</v>
      </c>
      <c r="G51" s="112"/>
      <c r="H51" s="111"/>
      <c r="I51" s="111"/>
      <c r="J51" s="112"/>
      <c r="K51" s="112"/>
      <c r="L51" s="114"/>
      <c r="M51" s="114"/>
      <c r="N51" s="115"/>
    </row>
    <row r="52" spans="1:14" ht="45" customHeight="1" thickBot="1" x14ac:dyDescent="0.3">
      <c r="A52" s="117"/>
      <c r="B52" s="110" t="s">
        <v>64</v>
      </c>
      <c r="C52" s="134">
        <v>70000</v>
      </c>
      <c r="D52" s="112"/>
      <c r="E52" s="113">
        <f>SUM(F52:J52)</f>
        <v>70000</v>
      </c>
      <c r="F52" s="111">
        <v>70000</v>
      </c>
      <c r="G52" s="112"/>
      <c r="H52" s="111"/>
      <c r="I52" s="111"/>
      <c r="J52" s="112"/>
      <c r="K52" s="112"/>
      <c r="L52" s="114"/>
      <c r="M52" s="114"/>
      <c r="N52" s="115"/>
    </row>
    <row r="53" spans="1:14" s="15" customFormat="1" ht="20.25" customHeight="1" x14ac:dyDescent="0.25">
      <c r="A53" s="150" t="s">
        <v>23</v>
      </c>
      <c r="B53" s="151"/>
      <c r="C53" s="130">
        <f t="shared" ref="C53:N53" si="25">C54+C57+C59</f>
        <v>1926500</v>
      </c>
      <c r="D53" s="107">
        <f t="shared" si="25"/>
        <v>0</v>
      </c>
      <c r="E53" s="107">
        <f t="shared" si="25"/>
        <v>1926500</v>
      </c>
      <c r="F53" s="107">
        <f t="shared" si="25"/>
        <v>1900000</v>
      </c>
      <c r="G53" s="107">
        <f t="shared" si="25"/>
        <v>0</v>
      </c>
      <c r="H53" s="107">
        <f t="shared" si="25"/>
        <v>0</v>
      </c>
      <c r="I53" s="107">
        <f t="shared" si="25"/>
        <v>0</v>
      </c>
      <c r="J53" s="107">
        <f t="shared" si="25"/>
        <v>26500</v>
      </c>
      <c r="K53" s="107">
        <f t="shared" si="25"/>
        <v>0</v>
      </c>
      <c r="L53" s="107">
        <f t="shared" si="25"/>
        <v>26500</v>
      </c>
      <c r="M53" s="107">
        <f t="shared" si="25"/>
        <v>0</v>
      </c>
      <c r="N53" s="116">
        <f t="shared" si="25"/>
        <v>0</v>
      </c>
    </row>
    <row r="54" spans="1:14" s="33" customFormat="1" ht="20.25" customHeight="1" x14ac:dyDescent="0.25">
      <c r="A54" s="27" t="s">
        <v>13</v>
      </c>
      <c r="B54" s="28" t="s">
        <v>17</v>
      </c>
      <c r="C54" s="127">
        <f>SUM(C55:C56)</f>
        <v>1826500</v>
      </c>
      <c r="D54" s="32">
        <f t="shared" ref="D54:N54" si="26">SUM(D55:D56)</f>
        <v>0</v>
      </c>
      <c r="E54" s="32">
        <f t="shared" si="26"/>
        <v>1826500</v>
      </c>
      <c r="F54" s="32">
        <f t="shared" si="26"/>
        <v>1800000</v>
      </c>
      <c r="G54" s="32">
        <f t="shared" si="26"/>
        <v>0</v>
      </c>
      <c r="H54" s="32">
        <f t="shared" si="26"/>
        <v>0</v>
      </c>
      <c r="I54" s="32">
        <f t="shared" si="26"/>
        <v>0</v>
      </c>
      <c r="J54" s="32">
        <f t="shared" si="26"/>
        <v>26500</v>
      </c>
      <c r="K54" s="32">
        <f t="shared" si="26"/>
        <v>0</v>
      </c>
      <c r="L54" s="32">
        <f t="shared" si="26"/>
        <v>26500</v>
      </c>
      <c r="M54" s="32">
        <f t="shared" si="26"/>
        <v>0</v>
      </c>
      <c r="N54" s="38">
        <f t="shared" si="26"/>
        <v>0</v>
      </c>
    </row>
    <row r="55" spans="1:14" ht="48" customHeight="1" x14ac:dyDescent="0.25">
      <c r="A55" s="73"/>
      <c r="B55" s="2" t="s">
        <v>29</v>
      </c>
      <c r="C55" s="46">
        <v>1726500</v>
      </c>
      <c r="D55" s="8">
        <v>0</v>
      </c>
      <c r="E55" s="8">
        <f>SUM(F55:J55)</f>
        <v>1726500</v>
      </c>
      <c r="F55" s="8">
        <v>1700000</v>
      </c>
      <c r="G55" s="8"/>
      <c r="H55" s="8">
        <v>0</v>
      </c>
      <c r="I55" s="8">
        <v>0</v>
      </c>
      <c r="J55" s="8">
        <f>SUM(K55:L55)</f>
        <v>26500</v>
      </c>
      <c r="K55" s="8"/>
      <c r="L55" s="76">
        <v>26500</v>
      </c>
      <c r="M55" s="59"/>
      <c r="N55" s="60"/>
    </row>
    <row r="56" spans="1:14" ht="49.7" customHeight="1" x14ac:dyDescent="0.25">
      <c r="A56" s="6"/>
      <c r="B56" s="7" t="s">
        <v>46</v>
      </c>
      <c r="C56" s="46">
        <v>100000</v>
      </c>
      <c r="D56" s="8">
        <v>0</v>
      </c>
      <c r="E56" s="8">
        <f>SUM(F56:J56)</f>
        <v>100000</v>
      </c>
      <c r="F56" s="8">
        <v>100000</v>
      </c>
      <c r="G56" s="8"/>
      <c r="H56" s="8">
        <v>0</v>
      </c>
      <c r="I56" s="8"/>
      <c r="J56" s="8">
        <f>SUM(K56:L56)</f>
        <v>0</v>
      </c>
      <c r="K56" s="8"/>
      <c r="L56" s="76"/>
      <c r="M56" s="59"/>
      <c r="N56" s="60"/>
    </row>
    <row r="57" spans="1:14" s="29" customFormat="1" ht="15.75" customHeight="1" x14ac:dyDescent="0.25">
      <c r="A57" s="27" t="s">
        <v>14</v>
      </c>
      <c r="B57" s="30" t="s">
        <v>16</v>
      </c>
      <c r="C57" s="127">
        <f>C58</f>
        <v>100000</v>
      </c>
      <c r="D57" s="32">
        <f t="shared" ref="D57:K57" si="27">D58</f>
        <v>0</v>
      </c>
      <c r="E57" s="32">
        <f t="shared" si="27"/>
        <v>100000</v>
      </c>
      <c r="F57" s="32">
        <f t="shared" si="27"/>
        <v>100000</v>
      </c>
      <c r="G57" s="32">
        <f t="shared" si="27"/>
        <v>0</v>
      </c>
      <c r="H57" s="32">
        <f t="shared" si="27"/>
        <v>0</v>
      </c>
      <c r="I57" s="32">
        <f t="shared" si="27"/>
        <v>0</v>
      </c>
      <c r="J57" s="32">
        <f t="shared" si="27"/>
        <v>0</v>
      </c>
      <c r="K57" s="32">
        <f t="shared" si="27"/>
        <v>0</v>
      </c>
      <c r="L57" s="61"/>
      <c r="M57" s="61"/>
      <c r="N57" s="62"/>
    </row>
    <row r="58" spans="1:14" s="29" customFormat="1" ht="32.25" customHeight="1" x14ac:dyDescent="0.25">
      <c r="A58" s="39"/>
      <c r="B58" s="96" t="s">
        <v>53</v>
      </c>
      <c r="C58" s="135">
        <v>100000</v>
      </c>
      <c r="D58" s="99"/>
      <c r="E58" s="8">
        <f>SUM(F58:J58)</f>
        <v>100000</v>
      </c>
      <c r="F58" s="99">
        <v>100000</v>
      </c>
      <c r="G58" s="99"/>
      <c r="H58" s="99"/>
      <c r="I58" s="99"/>
      <c r="J58" s="99"/>
      <c r="K58" s="99"/>
      <c r="L58" s="97"/>
      <c r="M58" s="97"/>
      <c r="N58" s="98"/>
    </row>
    <row r="59" spans="1:14" s="33" customFormat="1" ht="16.5" thickBot="1" x14ac:dyDescent="0.3">
      <c r="A59" s="77" t="s">
        <v>15</v>
      </c>
      <c r="B59" s="42" t="s">
        <v>18</v>
      </c>
      <c r="C59" s="132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/>
      <c r="K59" s="66">
        <v>0</v>
      </c>
      <c r="L59" s="78"/>
      <c r="M59" s="78"/>
      <c r="N59" s="79"/>
    </row>
    <row r="60" spans="1:14" ht="28.5" x14ac:dyDescent="0.25">
      <c r="B60" s="120"/>
      <c r="C60" s="136"/>
      <c r="D60" s="118" t="s">
        <v>58</v>
      </c>
      <c r="E60"/>
      <c r="F60"/>
      <c r="G60"/>
      <c r="H60"/>
      <c r="I60"/>
      <c r="J60" s="156" t="s">
        <v>61</v>
      </c>
      <c r="K60" s="156"/>
      <c r="L60" s="156"/>
      <c r="M60" s="156"/>
      <c r="N60" s="156"/>
    </row>
    <row r="61" spans="1:14" x14ac:dyDescent="0.25">
      <c r="B61" s="121" t="s">
        <v>65</v>
      </c>
      <c r="C61" s="136"/>
      <c r="D61"/>
      <c r="E61" s="118" t="s">
        <v>59</v>
      </c>
      <c r="F61" s="146"/>
      <c r="G61" s="146"/>
      <c r="H61" s="146"/>
      <c r="I61"/>
      <c r="J61" s="147" t="s">
        <v>60</v>
      </c>
      <c r="K61" s="147"/>
      <c r="L61" s="147"/>
      <c r="M61" s="147"/>
      <c r="N61" s="147"/>
    </row>
    <row r="62" spans="1:14" x14ac:dyDescent="0.25">
      <c r="B62" s="119" t="s">
        <v>66</v>
      </c>
      <c r="F62" s="137"/>
      <c r="G62" s="137"/>
      <c r="H62" s="137"/>
      <c r="J62" s="147" t="s">
        <v>62</v>
      </c>
      <c r="K62" s="147"/>
      <c r="L62" s="147"/>
      <c r="M62" s="147"/>
      <c r="N62" s="147"/>
    </row>
  </sheetData>
  <mergeCells count="30">
    <mergeCell ref="A1:B1"/>
    <mergeCell ref="A2:B2"/>
    <mergeCell ref="E7:E8"/>
    <mergeCell ref="E6:L6"/>
    <mergeCell ref="K7:L7"/>
    <mergeCell ref="I7:I8"/>
    <mergeCell ref="A3:N4"/>
    <mergeCell ref="A6:A8"/>
    <mergeCell ref="B6:B8"/>
    <mergeCell ref="C6:C8"/>
    <mergeCell ref="D6:D8"/>
    <mergeCell ref="H7:H8"/>
    <mergeCell ref="G7:G8"/>
    <mergeCell ref="F7:F8"/>
    <mergeCell ref="J1:N1"/>
    <mergeCell ref="J2:N2"/>
    <mergeCell ref="F62:H62"/>
    <mergeCell ref="A14:B14"/>
    <mergeCell ref="N7:N8"/>
    <mergeCell ref="M7:M8"/>
    <mergeCell ref="J7:J8"/>
    <mergeCell ref="F61:H61"/>
    <mergeCell ref="J62:N62"/>
    <mergeCell ref="A23:B23"/>
    <mergeCell ref="A53:B53"/>
    <mergeCell ref="A37:B37"/>
    <mergeCell ref="A31:B31"/>
    <mergeCell ref="J61:N61"/>
    <mergeCell ref="J60:N60"/>
    <mergeCell ref="A15:B15"/>
  </mergeCells>
  <printOptions horizontalCentered="1"/>
  <pageMargins left="0" right="0" top="0.5" bottom="0" header="0.3" footer="0.3"/>
  <pageSetup paperSize="9" scale="80" orientation="landscape" r:id="rId1"/>
  <rowBreaks count="2" manualBreakCount="2">
    <brk id="27" max="13" man="1"/>
    <brk id="5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Pr.HOT.</vt:lpstr>
      <vt:lpstr>Sheet2</vt:lpstr>
      <vt:lpstr>Sheet3</vt:lpstr>
      <vt:lpstr>Pr.HOT.!Print_Area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2025-10-09T09:07:59Z</cp:lastPrinted>
  <dcterms:created xsi:type="dcterms:W3CDTF">2016-02-01T08:32:20Z</dcterms:created>
  <dcterms:modified xsi:type="dcterms:W3CDTF">2025-10-13T05:46:24Z</dcterms:modified>
</cp:coreProperties>
</file>